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AA-QUOTATIONS ORIGINALS 2026\"/>
    </mc:Choice>
  </mc:AlternateContent>
  <xr:revisionPtr revIDLastSave="0" documentId="13_ncr:1_{E05474D7-21E4-4891-B0C7-96B057D16C59}" xr6:coauthVersionLast="47" xr6:coauthVersionMax="47" xr10:uidLastSave="{00000000-0000-0000-0000-000000000000}"/>
  <bookViews>
    <workbookView xWindow="5130" yWindow="2205" windowWidth="28800" windowHeight="17850" xr2:uid="{00000000-000D-0000-FFFF-FFFF00000000}"/>
  </bookViews>
  <sheets>
    <sheet name="010" sheetId="4" r:id="rId1"/>
  </sheets>
  <definedNames>
    <definedName name="_xlnm.Print_Area" localSheetId="0">'010'!$A$1:$G$60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4" l="1"/>
  <c r="E26" i="4"/>
  <c r="G24" i="4"/>
  <c r="G40" i="4"/>
  <c r="C51" i="4"/>
  <c r="C50" i="4"/>
  <c r="C48" i="4"/>
  <c r="C47" i="4"/>
  <c r="G20" i="4"/>
  <c r="G35" i="4"/>
  <c r="G25" i="4" l="1"/>
  <c r="G39" i="4" l="1"/>
  <c r="G38" i="4" l="1"/>
  <c r="G33" i="4" l="1"/>
  <c r="G34" i="4"/>
  <c r="G26" i="4"/>
  <c r="G21" i="4"/>
  <c r="G19" i="4"/>
  <c r="G36" i="4"/>
  <c r="G32" i="4"/>
  <c r="G23" i="4"/>
  <c r="G22" i="4"/>
  <c r="G27" i="4"/>
  <c r="G29" i="4"/>
  <c r="G30" i="4"/>
  <c r="G18" i="4"/>
  <c r="G28" i="4"/>
  <c r="C49" i="4"/>
  <c r="G31" i="4"/>
  <c r="D52" i="4" l="1"/>
  <c r="G41" i="4"/>
  <c r="G43" i="4" s="1"/>
  <c r="G45" i="4" s="1"/>
  <c r="C52" i="4"/>
</calcChain>
</file>

<file path=xl/sharedStrings.xml><?xml version="1.0" encoding="utf-8"?>
<sst xmlns="http://schemas.openxmlformats.org/spreadsheetml/2006/main" count="98" uniqueCount="70">
  <si>
    <t>Date:</t>
  </si>
  <si>
    <t>Discount:</t>
  </si>
  <si>
    <t>On-Air Mixer</t>
  </si>
  <si>
    <t>This calculation is valid for 30 days</t>
  </si>
  <si>
    <t>MODEL</t>
  </si>
  <si>
    <t>DESCRIPTION</t>
  </si>
  <si>
    <t>UNIT PRICE</t>
  </si>
  <si>
    <t>TOTAL PRICE</t>
  </si>
  <si>
    <t>QTY</t>
  </si>
  <si>
    <t>AIRLAB</t>
  </si>
  <si>
    <t>Airlab Blind module</t>
  </si>
  <si>
    <t xml:space="preserve">Airlab RIAA phono pre-amp </t>
  </si>
  <si>
    <t>Airlab Chipcard</t>
  </si>
  <si>
    <t>Airlab Output Transformer</t>
  </si>
  <si>
    <t>Airlab redundant power supply</t>
  </si>
  <si>
    <t>Airlab active Mono/Sub Driver</t>
  </si>
  <si>
    <t>Total mic in</t>
  </si>
  <si>
    <t>Total stereo line in</t>
  </si>
  <si>
    <t>Total Telephone inputs</t>
  </si>
  <si>
    <t>Total digital in/outputs</t>
  </si>
  <si>
    <t xml:space="preserve"> </t>
  </si>
  <si>
    <t>STUDIO Remote Airlab Dropthrough</t>
  </si>
  <si>
    <t>€</t>
  </si>
  <si>
    <t>Total Amount in:</t>
  </si>
  <si>
    <t>Ex-Factory:</t>
  </si>
  <si>
    <t>Incl Shipping:</t>
  </si>
  <si>
    <t>We kindly offer you the following products.</t>
  </si>
  <si>
    <t>QUOTATION</t>
  </si>
  <si>
    <t>Customer:</t>
  </si>
  <si>
    <t>Contact:</t>
  </si>
  <si>
    <t>Phone: 0031 (0)294 418014</t>
  </si>
  <si>
    <t>TERMS &amp; CONDITIONS</t>
  </si>
  <si>
    <t>Payment:</t>
  </si>
  <si>
    <t>Shipping:</t>
  </si>
  <si>
    <t>Others:</t>
  </si>
  <si>
    <t>We thank you for your request and are happy to answer any question</t>
  </si>
  <si>
    <t>TOTAL number of  INPUTS</t>
  </si>
  <si>
    <t>In advance</t>
  </si>
  <si>
    <t>n.a.</t>
  </si>
  <si>
    <t>Studio ON-AIR warning light incl power supply</t>
  </si>
  <si>
    <t>FEDEX economy</t>
  </si>
  <si>
    <t>D&amp;R Electronica BV</t>
  </si>
  <si>
    <t>Dimensions</t>
  </si>
  <si>
    <t>Dimensions: 91x53x28cm Weight: 26kg</t>
  </si>
  <si>
    <t>GSM HYBRID 9.5"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</si>
  <si>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</si>
  <si>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SmartRig audio Adapter for GSM phone</t>
  </si>
  <si>
    <t>Aircast-STD  radio Automation Software</t>
  </si>
  <si>
    <t>Rijnkade 15-b</t>
  </si>
  <si>
    <t>1382GS Weesp, Netherlands</t>
  </si>
  <si>
    <t>Aircast-STD-DB  radio Automation Software</t>
  </si>
  <si>
    <t>Total VoIP inputs</t>
  </si>
  <si>
    <t>Mail: dderijk@d-r.nl</t>
  </si>
  <si>
    <t>Website: www.dnrbroadcast.com</t>
  </si>
  <si>
    <t>Duco de Rijk</t>
  </si>
  <si>
    <r>
      <rPr>
        <b/>
        <sz val="11"/>
        <color theme="1"/>
        <rFont val="Calibri"/>
        <family val="2"/>
      </rPr>
      <t>Airlab 16 D(rop) T(hrough) Frame</t>
    </r>
    <r>
      <rPr>
        <sz val="11"/>
        <color theme="1"/>
        <rFont val="Calibri"/>
        <family val="2"/>
      </rPr>
      <t xml:space="preserve"> incl Master, Powersupply , Meter application incl 1 chipcard</t>
    </r>
  </si>
  <si>
    <r>
      <t xml:space="preserve">Airlab </t>
    </r>
    <r>
      <rPr>
        <b/>
        <sz val="11"/>
        <color theme="1"/>
        <rFont val="Calibri"/>
        <family val="2"/>
      </rPr>
      <t>Digital input</t>
    </r>
    <r>
      <rPr>
        <sz val="11"/>
        <color theme="1"/>
        <rFont val="Calibri"/>
        <family val="2"/>
      </rPr>
      <t xml:space="preserve"> AES-3 and S/P-dif </t>
    </r>
    <r>
      <rPr>
        <b/>
        <sz val="11"/>
        <color theme="1"/>
        <rFont val="Calibri"/>
        <family val="2"/>
      </rPr>
      <t>with EQ, includes AES output at the same time</t>
    </r>
  </si>
  <si>
    <r>
      <t xml:space="preserve">Airlab </t>
    </r>
    <r>
      <rPr>
        <b/>
        <sz val="11"/>
        <color theme="1"/>
        <rFont val="Calibri"/>
        <family val="2"/>
      </rPr>
      <t>Telco module</t>
    </r>
  </si>
  <si>
    <r>
      <t xml:space="preserve">Airlab </t>
    </r>
    <r>
      <rPr>
        <b/>
        <sz val="11"/>
        <color theme="1"/>
        <rFont val="Calibri"/>
        <family val="2"/>
        <scheme val="minor"/>
      </rPr>
      <t>VoIP</t>
    </r>
    <r>
      <rPr>
        <b/>
        <sz val="11"/>
        <color theme="1"/>
        <rFont val="Calibri"/>
        <family val="2"/>
      </rPr>
      <t xml:space="preserve"> module</t>
    </r>
  </si>
  <si>
    <r>
      <t xml:space="preserve">Airlab </t>
    </r>
    <r>
      <rPr>
        <b/>
        <sz val="11"/>
        <color theme="1"/>
        <rFont val="Calibri"/>
        <family val="2"/>
      </rPr>
      <t>USB Module</t>
    </r>
    <r>
      <rPr>
        <sz val="11"/>
        <color theme="1"/>
        <rFont val="Calibri"/>
        <family val="2"/>
      </rPr>
      <t xml:space="preserve"> Microphone or Stereo USB with </t>
    </r>
    <r>
      <rPr>
        <b/>
        <sz val="11"/>
        <color theme="1"/>
        <rFont val="Calibri"/>
        <family val="2"/>
      </rPr>
      <t>EQ</t>
    </r>
  </si>
  <si>
    <r>
      <t xml:space="preserve">Airlab </t>
    </r>
    <r>
      <rPr>
        <b/>
        <sz val="11"/>
        <color theme="1"/>
        <rFont val="Calibri"/>
        <family val="2"/>
      </rPr>
      <t>Triple input</t>
    </r>
    <r>
      <rPr>
        <sz val="11"/>
        <color theme="1"/>
        <rFont val="Calibri"/>
        <family val="2"/>
      </rPr>
      <t xml:space="preserve"> Module Mic or Stereo line A or B with </t>
    </r>
    <r>
      <rPr>
        <b/>
        <sz val="11"/>
        <color theme="1"/>
        <rFont val="Calibri"/>
        <family val="2"/>
      </rPr>
      <t>EQ</t>
    </r>
  </si>
  <si>
    <t>Please do NOT pay on this quotation but request a Proforma Invoice for payment, thank you.</t>
  </si>
  <si>
    <r>
      <t xml:space="preserve">Airlab </t>
    </r>
    <r>
      <rPr>
        <b/>
        <sz val="11"/>
        <color theme="1"/>
        <rFont val="Calibri"/>
        <family val="2"/>
        <scheme val="minor"/>
      </rPr>
      <t>Bluetooth</t>
    </r>
    <r>
      <rPr>
        <b/>
        <sz val="11"/>
        <color theme="1"/>
        <rFont val="Calibri"/>
        <family val="2"/>
      </rPr>
      <t xml:space="preserve"> module</t>
    </r>
  </si>
  <si>
    <t xml:space="preserve">AIRLAB Digital AES/EBU master output </t>
  </si>
  <si>
    <t>Shipping costs to be calculated</t>
  </si>
  <si>
    <r>
      <t xml:space="preserve">Airlab </t>
    </r>
    <r>
      <rPr>
        <b/>
        <sz val="11"/>
        <color theme="1"/>
        <rFont val="Calibri"/>
        <family val="2"/>
      </rPr>
      <t>Control Module</t>
    </r>
    <r>
      <rPr>
        <sz val="11"/>
        <color theme="1"/>
        <rFont val="Calibri"/>
        <family val="2"/>
      </rPr>
      <t xml:space="preserve"> for Play-out systems. 2 positions wide.</t>
    </r>
  </si>
  <si>
    <t>Telephobe Hybrid-2</t>
  </si>
  <si>
    <t>Your name</t>
  </si>
  <si>
    <t>Airlab Sparepartskit SMD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</si>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</sst>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"/>
    <numFmt numFmtId="165" formatCode="#,##0.00_ ;\-#,##0.00\ "/>
  </numFmts>
  <fonts count="26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28689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Protection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2" fontId="11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2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 wrapText="1"/>
    </xf>
    <xf numFmtId="43" fontId="6" fillId="0" borderId="6" xfId="0" applyNumberFormat="1" applyFont="1" applyBorder="1" applyAlignment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right" vertical="center" wrapText="1"/>
      <protection hidden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64" fontId="6" fillId="0" borderId="6" xfId="0" applyNumberFormat="1" applyFont="1" applyBorder="1" applyAlignment="1">
      <alignment vertical="center"/>
    </xf>
    <xf numFmtId="10" fontId="6" fillId="0" borderId="6" xfId="1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right" vertical="center"/>
    </xf>
    <xf numFmtId="0" fontId="23" fillId="4" borderId="6" xfId="0" applyFont="1" applyFill="1" applyBorder="1" applyAlignment="1">
      <alignment horizontal="right" vertical="center" wrapText="1"/>
    </xf>
    <xf numFmtId="165" fontId="22" fillId="4" borderId="1" xfId="0" applyNumberFormat="1" applyFont="1" applyFill="1" applyBorder="1" applyAlignment="1">
      <alignment horizontal="right" vertical="center"/>
    </xf>
    <xf numFmtId="165" fontId="22" fillId="4" borderId="6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2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2" fontId="6" fillId="0" borderId="6" xfId="0" applyNumberFormat="1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4" fontId="15" fillId="0" borderId="0" xfId="0" applyNumberFormat="1" applyFont="1" applyAlignment="1">
      <alignment horizontal="left" vertical="center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colors>
    <mruColors>
      <color rgb="FF28689C"/>
      <color rgb="FF004B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1</xdr:row>
      <xdr:rowOff>13311</xdr:rowOff>
    </xdr:from>
    <xdr:to>
      <xdr:col>6</xdr:col>
      <xdr:colOff>762000</xdr:colOff>
      <xdr:row>4</xdr:row>
      <xdr:rowOff>127262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E8A0AEA-95FF-AE9A-7CC5-3AF5E8D5F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175236"/>
          <a:ext cx="1228725" cy="76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workbookViewId="0">
      <selection activeCell="A7" sqref="A7:G7"/>
    </sheetView>
  </sheetViews>
  <sheetFormatPr defaultColWidth="9" defaultRowHeight="12.75"/>
  <cols>
    <col min="1" max="1" width="10.875" style="2" customWidth="1"/>
    <col min="2" max="2" width="34.5" style="2" customWidth="1"/>
    <col min="3" max="3" width="13.125" style="2" customWidth="1"/>
    <col min="4" max="4" width="0.125" style="2" hidden="1" customWidth="1"/>
    <col min="5" max="5" width="13.375" style="2" customWidth="1"/>
    <col min="6" max="6" width="1.875" style="2" customWidth="1"/>
    <col min="7" max="7" width="12.25" style="2" customWidth="1"/>
    <col min="8" max="8" width="10.75" style="2" bestFit="1" customWidth="1"/>
    <col min="9" max="16384" width="9" style="2"/>
  </cols>
  <sheetData>
    <row r="1" spans="1:8">
      <c r="A1" s="67"/>
      <c r="B1" s="67"/>
      <c r="C1" s="67"/>
      <c r="D1" s="67"/>
      <c r="E1" s="67"/>
      <c r="F1" s="67"/>
      <c r="G1" s="67"/>
    </row>
    <row r="2" spans="1:8" ht="21">
      <c r="A2" s="81" t="s">
        <v>41</v>
      </c>
      <c r="B2" s="81"/>
      <c r="C2" s="82"/>
      <c r="D2" s="82"/>
      <c r="E2" s="82"/>
      <c r="F2" s="82"/>
      <c r="G2" s="82"/>
    </row>
    <row r="3" spans="1:8" ht="15">
      <c r="A3" s="10" t="s">
        <v>48</v>
      </c>
      <c r="B3" s="10"/>
      <c r="C3" s="82"/>
      <c r="D3" s="82"/>
      <c r="E3" s="82"/>
      <c r="F3" s="82"/>
      <c r="G3" s="82"/>
    </row>
    <row r="4" spans="1:8" ht="15">
      <c r="A4" s="10" t="s">
        <v>49</v>
      </c>
      <c r="B4" s="10"/>
      <c r="C4" s="82"/>
      <c r="D4" s="82"/>
      <c r="E4" s="82"/>
      <c r="F4" s="82"/>
      <c r="G4" s="82"/>
    </row>
    <row r="5" spans="1:8" s="3" customFormat="1" ht="15">
      <c r="A5" s="83" t="s">
        <v>53</v>
      </c>
      <c r="B5" s="83"/>
      <c r="C5" s="82"/>
      <c r="D5" s="82"/>
      <c r="E5" s="82"/>
      <c r="F5" s="82"/>
      <c r="G5" s="82"/>
    </row>
    <row r="6" spans="1:8" s="4" customFormat="1" ht="23.25" customHeight="1">
      <c r="A6" s="74" t="s">
        <v>27</v>
      </c>
      <c r="B6" s="75"/>
      <c r="C6" s="75"/>
      <c r="D6" s="75"/>
      <c r="E6" s="75"/>
      <c r="F6" s="75"/>
      <c r="G6" s="76"/>
    </row>
    <row r="7" spans="1:8" s="4" customFormat="1" ht="21">
      <c r="A7" s="85" t="s">
        <v>69</v>
      </c>
      <c r="B7" s="86"/>
      <c r="C7" s="86"/>
      <c r="D7" s="86"/>
      <c r="E7" s="86"/>
      <c r="F7" s="86"/>
      <c r="G7" s="86"/>
    </row>
    <row r="8" spans="1:8" s="4" customFormat="1" ht="15">
      <c r="A8" s="73" t="s">
        <v>26</v>
      </c>
      <c r="B8" s="73"/>
      <c r="C8" s="73"/>
      <c r="D8" s="73"/>
      <c r="E8" s="73"/>
      <c r="F8" s="73"/>
      <c r="G8" s="73"/>
    </row>
    <row r="9" spans="1:8" s="4" customFormat="1" ht="15">
      <c r="A9" s="11"/>
      <c r="B9" s="12"/>
      <c r="C9" s="12"/>
      <c r="D9" s="12"/>
      <c r="E9" s="12"/>
      <c r="F9" s="12"/>
      <c r="G9" s="12"/>
    </row>
    <row r="10" spans="1:8" ht="15">
      <c r="A10" s="13" t="s">
        <v>28</v>
      </c>
      <c r="B10" s="14" t="s">
        <v>67</v>
      </c>
      <c r="C10" s="15" t="s">
        <v>29</v>
      </c>
      <c r="D10" s="16" t="s">
        <v>0</v>
      </c>
      <c r="E10" s="84" t="s">
        <v>54</v>
      </c>
      <c r="F10" s="84"/>
      <c r="G10" s="84"/>
      <c r="H10" s="5"/>
    </row>
    <row r="11" spans="1:8" ht="15">
      <c r="A11" s="17"/>
      <c r="B11" s="18" t="s">
        <v>20</v>
      </c>
      <c r="C11" s="16" t="s">
        <v>20</v>
      </c>
      <c r="D11" s="16"/>
      <c r="E11" s="78" t="s">
        <v>52</v>
      </c>
      <c r="F11" s="78"/>
      <c r="G11" s="78"/>
    </row>
    <row r="12" spans="1:8" ht="15">
      <c r="A12" s="17"/>
      <c r="B12" s="19" t="s">
        <v>20</v>
      </c>
      <c r="C12" s="16"/>
      <c r="D12" s="16"/>
      <c r="E12" s="78" t="s">
        <v>30</v>
      </c>
      <c r="F12" s="78"/>
      <c r="G12" s="78"/>
    </row>
    <row r="13" spans="1:8" ht="15">
      <c r="A13" s="17"/>
      <c r="B13" s="19"/>
      <c r="C13" s="16"/>
      <c r="D13" s="16"/>
      <c r="E13" s="17"/>
      <c r="F13" s="17"/>
      <c r="G13" s="17"/>
    </row>
    <row r="14" spans="1:8" ht="15">
      <c r="A14" s="17"/>
      <c r="B14" s="19"/>
      <c r="C14" s="16"/>
      <c r="D14" s="16"/>
      <c r="E14" s="17"/>
      <c r="F14" s="17"/>
      <c r="G14" s="17"/>
    </row>
    <row r="15" spans="1:8" ht="15">
      <c r="A15" s="17"/>
      <c r="B15" s="20"/>
      <c r="C15" s="16"/>
      <c r="D15" s="16"/>
      <c r="E15" s="78"/>
      <c r="F15" s="78"/>
      <c r="G15" s="78"/>
    </row>
    <row r="16" spans="1:8" s="1" customFormat="1" ht="15.75">
      <c r="A16" s="58" t="s">
        <v>4</v>
      </c>
      <c r="B16" s="59" t="s">
        <v>5</v>
      </c>
      <c r="C16" s="60" t="s">
        <v>6</v>
      </c>
      <c r="D16" s="60"/>
      <c r="E16" s="59" t="s">
        <v>8</v>
      </c>
      <c r="F16" s="59"/>
      <c r="G16" s="61" t="s">
        <v>7</v>
      </c>
    </row>
    <row r="17" spans="1:8" s="6" customFormat="1" ht="15">
      <c r="A17" s="21" t="s">
        <v>9</v>
      </c>
      <c r="B17" s="22" t="s">
        <v>2</v>
      </c>
      <c r="C17" s="87"/>
      <c r="D17" s="88"/>
      <c r="E17" s="23"/>
      <c r="F17" s="23"/>
      <c r="G17" s="24"/>
    </row>
    <row r="18" spans="1:8" s="7" customFormat="1" ht="45">
      <c r="A18" s="25">
        <v>80911781</v>
      </c>
      <c r="B18" s="26" t="s">
        <v>55</v>
      </c>
      <c r="C18" s="72">
        <v>2800</v>
      </c>
      <c r="D18" s="89"/>
      <c r="E18" s="25">
        <v>1</v>
      </c>
      <c r="F18" s="29" t="s">
        <v>22</v>
      </c>
      <c r="G18" s="30">
        <f>C18*E18</f>
        <v>2800</v>
      </c>
    </row>
    <row r="19" spans="1:8" s="7" customFormat="1" ht="30">
      <c r="A19" s="25">
        <v>60881707</v>
      </c>
      <c r="B19" s="56" t="s">
        <v>65</v>
      </c>
      <c r="C19" s="72">
        <v>495</v>
      </c>
      <c r="D19" s="72">
        <v>495</v>
      </c>
      <c r="E19" s="25">
        <v>1</v>
      </c>
      <c r="F19" s="29" t="s">
        <v>22</v>
      </c>
      <c r="G19" s="30">
        <f>C19*E19</f>
        <v>495</v>
      </c>
    </row>
    <row r="20" spans="1:8" s="7" customFormat="1" ht="30">
      <c r="A20" s="25">
        <v>60881701</v>
      </c>
      <c r="B20" s="49" t="s">
        <v>60</v>
      </c>
      <c r="C20" s="72">
        <v>245</v>
      </c>
      <c r="D20" s="72">
        <v>495</v>
      </c>
      <c r="E20" s="25">
        <v>8</v>
      </c>
      <c r="F20" s="29" t="s">
        <v>22</v>
      </c>
      <c r="G20" s="30">
        <f t="shared" ref="G20" si="0">C20*E20</f>
        <v>1960</v>
      </c>
    </row>
    <row r="21" spans="1:8" s="7" customFormat="1" ht="30">
      <c r="A21" s="25">
        <v>60881704</v>
      </c>
      <c r="B21" s="49" t="s">
        <v>59</v>
      </c>
      <c r="C21" s="72">
        <v>310</v>
      </c>
      <c r="D21" s="72">
        <v>495</v>
      </c>
      <c r="E21" s="25">
        <v>4</v>
      </c>
      <c r="F21" s="29" t="s">
        <v>22</v>
      </c>
      <c r="G21" s="30">
        <f>C21*E21</f>
        <v>1240</v>
      </c>
    </row>
    <row r="22" spans="1:8" s="7" customFormat="1" ht="30">
      <c r="A22" s="25">
        <v>60881703</v>
      </c>
      <c r="B22" s="26" t="s">
        <v>56</v>
      </c>
      <c r="C22" s="27">
        <v>345</v>
      </c>
      <c r="D22" s="27"/>
      <c r="E22" s="25">
        <v>0</v>
      </c>
      <c r="F22" s="29" t="s">
        <v>22</v>
      </c>
      <c r="G22" s="30">
        <f t="shared" ref="G22:G29" si="1">C22*E22</f>
        <v>0</v>
      </c>
    </row>
    <row r="23" spans="1:8" s="7" customFormat="1" ht="15">
      <c r="A23" s="25">
        <v>60881702</v>
      </c>
      <c r="B23" s="26" t="s">
        <v>57</v>
      </c>
      <c r="C23" s="72">
        <v>245</v>
      </c>
      <c r="D23" s="72">
        <v>63</v>
      </c>
      <c r="E23" s="25">
        <v>0</v>
      </c>
      <c r="F23" s="29" t="s">
        <v>22</v>
      </c>
      <c r="G23" s="30">
        <f t="shared" si="1"/>
        <v>0</v>
      </c>
    </row>
    <row r="24" spans="1:8" s="7" customFormat="1" ht="15">
      <c r="A24" s="25">
        <v>60881708</v>
      </c>
      <c r="B24" s="26" t="s">
        <v>58</v>
      </c>
      <c r="C24" s="72">
        <v>245</v>
      </c>
      <c r="D24" s="72">
        <v>63</v>
      </c>
      <c r="E24" s="25">
        <v>2</v>
      </c>
      <c r="F24" s="29" t="s">
        <v>22</v>
      </c>
      <c r="G24" s="30">
        <f t="shared" si="1"/>
        <v>490</v>
      </c>
    </row>
    <row r="25" spans="1:8" s="7" customFormat="1" ht="15">
      <c r="A25" s="25">
        <v>60881709</v>
      </c>
      <c r="B25" s="54" t="s">
        <v>62</v>
      </c>
      <c r="C25" s="72">
        <v>245</v>
      </c>
      <c r="D25" s="72">
        <v>63</v>
      </c>
      <c r="E25" s="25">
        <v>0</v>
      </c>
      <c r="F25" s="29" t="s">
        <v>22</v>
      </c>
      <c r="G25" s="30">
        <f t="shared" ref="G25" si="2">C25*E25</f>
        <v>0</v>
      </c>
    </row>
    <row r="26" spans="1:8" s="7" customFormat="1" ht="15">
      <c r="A26" s="25">
        <v>63881709</v>
      </c>
      <c r="B26" s="26" t="s">
        <v>10</v>
      </c>
      <c r="C26" s="72">
        <v>22</v>
      </c>
      <c r="D26" s="72"/>
      <c r="E26" s="31">
        <f>16-(2*E19+E20+E21+E22+E23+E24+E25)</f>
        <v>0</v>
      </c>
      <c r="F26" s="32" t="s">
        <v>22</v>
      </c>
      <c r="G26" s="30">
        <f t="shared" si="1"/>
        <v>0</v>
      </c>
      <c r="H26" s="8"/>
    </row>
    <row r="27" spans="1:8" s="7" customFormat="1" ht="15">
      <c r="A27" s="25">
        <v>60881598</v>
      </c>
      <c r="B27" s="26" t="s">
        <v>11</v>
      </c>
      <c r="C27" s="72">
        <v>25</v>
      </c>
      <c r="D27" s="72">
        <v>495</v>
      </c>
      <c r="E27" s="25">
        <v>0</v>
      </c>
      <c r="F27" s="29" t="s">
        <v>22</v>
      </c>
      <c r="G27" s="30">
        <f t="shared" si="1"/>
        <v>0</v>
      </c>
    </row>
    <row r="28" spans="1:8" ht="15">
      <c r="A28" s="25">
        <v>10600391</v>
      </c>
      <c r="B28" s="26" t="s">
        <v>12</v>
      </c>
      <c r="C28" s="72">
        <v>11</v>
      </c>
      <c r="D28" s="72">
        <v>63</v>
      </c>
      <c r="E28" s="25">
        <v>0</v>
      </c>
      <c r="F28" s="29" t="s">
        <v>22</v>
      </c>
      <c r="G28" s="30">
        <f t="shared" si="1"/>
        <v>0</v>
      </c>
      <c r="H28" s="9"/>
    </row>
    <row r="29" spans="1:8" ht="15">
      <c r="A29" s="25">
        <v>10950003</v>
      </c>
      <c r="B29" s="26" t="s">
        <v>13</v>
      </c>
      <c r="C29" s="72">
        <v>110</v>
      </c>
      <c r="D29" s="72">
        <v>63</v>
      </c>
      <c r="E29" s="25">
        <v>0</v>
      </c>
      <c r="F29" s="29" t="s">
        <v>22</v>
      </c>
      <c r="G29" s="30">
        <f t="shared" si="1"/>
        <v>0</v>
      </c>
    </row>
    <row r="30" spans="1:8" ht="15">
      <c r="A30" s="25">
        <v>60889537</v>
      </c>
      <c r="B30" s="26" t="s">
        <v>14</v>
      </c>
      <c r="C30" s="72">
        <v>345</v>
      </c>
      <c r="D30" s="72">
        <v>63</v>
      </c>
      <c r="E30" s="25">
        <v>0</v>
      </c>
      <c r="F30" s="29" t="s">
        <v>22</v>
      </c>
      <c r="G30" s="30">
        <f t="shared" ref="G30:G36" si="3">C30*E30</f>
        <v>0</v>
      </c>
      <c r="H30" s="9"/>
    </row>
    <row r="31" spans="1:8" ht="15">
      <c r="A31" s="25">
        <v>10201425</v>
      </c>
      <c r="B31" s="26" t="s">
        <v>15</v>
      </c>
      <c r="C31" s="72">
        <v>70</v>
      </c>
      <c r="D31" s="72">
        <v>63</v>
      </c>
      <c r="E31" s="25">
        <v>0</v>
      </c>
      <c r="F31" s="29" t="s">
        <v>22</v>
      </c>
      <c r="G31" s="30">
        <f t="shared" si="3"/>
        <v>0</v>
      </c>
    </row>
    <row r="32" spans="1:8" ht="15">
      <c r="A32" s="33">
        <v>60882084</v>
      </c>
      <c r="B32" s="34" t="s">
        <v>21</v>
      </c>
      <c r="C32" s="28">
        <v>230</v>
      </c>
      <c r="D32" s="28"/>
      <c r="E32" s="33">
        <v>0</v>
      </c>
      <c r="F32" s="29" t="s">
        <v>22</v>
      </c>
      <c r="G32" s="30">
        <f t="shared" si="3"/>
        <v>0</v>
      </c>
    </row>
    <row r="33" spans="1:7" ht="15">
      <c r="A33" s="33">
        <v>60890302</v>
      </c>
      <c r="B33" s="55" t="s">
        <v>63</v>
      </c>
      <c r="C33" s="28">
        <v>145</v>
      </c>
      <c r="D33" s="28"/>
      <c r="E33" s="33">
        <v>0</v>
      </c>
      <c r="F33" s="29" t="s">
        <v>22</v>
      </c>
      <c r="G33" s="30">
        <f>C33*E33</f>
        <v>0</v>
      </c>
    </row>
    <row r="34" spans="1:7" ht="15">
      <c r="A34" s="33">
        <v>60890290</v>
      </c>
      <c r="B34" s="35" t="s">
        <v>47</v>
      </c>
      <c r="C34" s="28">
        <v>625</v>
      </c>
      <c r="D34" s="28"/>
      <c r="E34" s="33">
        <v>0</v>
      </c>
      <c r="F34" s="29" t="s">
        <v>22</v>
      </c>
      <c r="G34" s="30">
        <f>C34*E34</f>
        <v>0</v>
      </c>
    </row>
    <row r="35" spans="1:7" ht="15">
      <c r="A35" s="33">
        <v>60890293</v>
      </c>
      <c r="B35" s="35" t="s">
        <v>50</v>
      </c>
      <c r="C35" s="28">
        <v>775</v>
      </c>
      <c r="D35" s="28"/>
      <c r="E35" s="33">
        <v>0</v>
      </c>
      <c r="F35" s="29" t="s">
        <v>22</v>
      </c>
      <c r="G35" s="30">
        <f>C35*E35</f>
        <v>0</v>
      </c>
    </row>
    <row r="36" spans="1:7" ht="15">
      <c r="A36" s="33">
        <v>60881685</v>
      </c>
      <c r="B36" s="35" t="s">
        <v>39</v>
      </c>
      <c r="C36" s="28">
        <v>165</v>
      </c>
      <c r="D36" s="28"/>
      <c r="E36" s="33">
        <v>0</v>
      </c>
      <c r="F36" s="29" t="s">
        <v>22</v>
      </c>
      <c r="G36" s="30">
        <f t="shared" si="3"/>
        <v>0</v>
      </c>
    </row>
    <row r="37" spans="1:7" ht="15">
      <c r="A37" s="33">
        <v>60898511</v>
      </c>
      <c r="B37" s="57" t="s">
        <v>66</v>
      </c>
      <c r="C37" s="28">
        <v>295</v>
      </c>
      <c r="D37" s="28"/>
      <c r="E37" s="33">
        <v>0</v>
      </c>
      <c r="F37" s="29" t="s">
        <v>22</v>
      </c>
      <c r="G37" s="30">
        <f t="shared" ref="G37" si="4">C37*E37</f>
        <v>0</v>
      </c>
    </row>
    <row r="38" spans="1:7" ht="15">
      <c r="A38" s="33">
        <v>60898520</v>
      </c>
      <c r="B38" s="35" t="s">
        <v>44</v>
      </c>
      <c r="C38" s="28">
        <v>675</v>
      </c>
      <c r="D38" s="28"/>
      <c r="E38" s="33">
        <v>0</v>
      </c>
      <c r="F38" s="29" t="s">
        <v>22</v>
      </c>
      <c r="G38" s="30">
        <f t="shared" ref="G38" si="5">C38*E38</f>
        <v>0</v>
      </c>
    </row>
    <row r="39" spans="1:7" ht="15">
      <c r="A39" s="33">
        <v>10250541</v>
      </c>
      <c r="B39" s="35" t="s">
        <v>46</v>
      </c>
      <c r="C39" s="28">
        <v>49.5</v>
      </c>
      <c r="D39" s="28"/>
      <c r="E39" s="33">
        <v>0</v>
      </c>
      <c r="F39" s="29" t="s">
        <v>22</v>
      </c>
      <c r="G39" s="30">
        <f t="shared" ref="G39:G40" si="6">C39*E39</f>
        <v>0</v>
      </c>
    </row>
    <row r="40" spans="1:7" ht="15">
      <c r="A40" s="33">
        <v>60881782</v>
      </c>
      <c r="B40" s="66" t="s">
        <v>68</v>
      </c>
      <c r="C40" s="28">
        <v>190</v>
      </c>
      <c r="D40" s="28"/>
      <c r="E40" s="33">
        <v>0</v>
      </c>
      <c r="F40" s="29" t="s">
        <v>22</v>
      </c>
      <c r="G40" s="30">
        <f t="shared" si="6"/>
        <v>0</v>
      </c>
    </row>
    <row r="41" spans="1:7" ht="15">
      <c r="A41" s="80" t="s">
        <v>45</v>
      </c>
      <c r="B41" s="80"/>
      <c r="C41" s="80"/>
      <c r="D41" s="36"/>
      <c r="E41" s="37" t="s">
        <v>23</v>
      </c>
      <c r="F41" s="29" t="s">
        <v>22</v>
      </c>
      <c r="G41" s="38">
        <f>SUM(G5:G40)</f>
        <v>6985</v>
      </c>
    </row>
    <row r="42" spans="1:7" ht="15">
      <c r="A42" s="80"/>
      <c r="B42" s="80"/>
      <c r="C42" s="80"/>
      <c r="D42" s="36"/>
      <c r="E42" s="37" t="s">
        <v>1</v>
      </c>
      <c r="F42" s="37"/>
      <c r="G42" s="39">
        <v>0</v>
      </c>
    </row>
    <row r="43" spans="1:7" ht="15">
      <c r="A43" s="80"/>
      <c r="B43" s="80"/>
      <c r="C43" s="80"/>
      <c r="D43" s="40"/>
      <c r="E43" s="62" t="s">
        <v>24</v>
      </c>
      <c r="F43" s="63" t="s">
        <v>22</v>
      </c>
      <c r="G43" s="65">
        <f>G41*(1-G42)</f>
        <v>6985</v>
      </c>
    </row>
    <row r="44" spans="1:7" ht="15">
      <c r="A44" s="41">
        <v>99940801</v>
      </c>
      <c r="B44" s="69" t="s">
        <v>64</v>
      </c>
      <c r="C44" s="70"/>
      <c r="D44" s="70"/>
      <c r="E44" s="71"/>
      <c r="F44" s="29" t="s">
        <v>22</v>
      </c>
      <c r="G44" s="42">
        <v>0</v>
      </c>
    </row>
    <row r="45" spans="1:7" ht="15">
      <c r="A45" s="43"/>
      <c r="B45" s="43"/>
      <c r="C45" s="43"/>
      <c r="D45" s="43"/>
      <c r="E45" s="62" t="s">
        <v>25</v>
      </c>
      <c r="F45" s="63" t="s">
        <v>22</v>
      </c>
      <c r="G45" s="64">
        <f>G44+G43</f>
        <v>6985</v>
      </c>
    </row>
    <row r="46" spans="1:7" ht="15">
      <c r="A46" s="79" t="s">
        <v>3</v>
      </c>
      <c r="B46" s="79"/>
      <c r="C46" s="79"/>
      <c r="D46" s="79"/>
      <c r="E46" s="79"/>
      <c r="F46" s="79"/>
      <c r="G46" s="79"/>
    </row>
    <row r="47" spans="1:7" ht="15">
      <c r="A47" s="44"/>
      <c r="B47" s="45" t="s">
        <v>16</v>
      </c>
      <c r="C47" s="45">
        <f>1*(E20+E21)</f>
        <v>12</v>
      </c>
      <c r="D47" s="45"/>
      <c r="E47" s="44"/>
      <c r="F47" s="44"/>
      <c r="G47" s="44"/>
    </row>
    <row r="48" spans="1:7" ht="15">
      <c r="A48" s="44"/>
      <c r="B48" s="45" t="s">
        <v>17</v>
      </c>
      <c r="C48" s="45">
        <f>2*(E20+E21)</f>
        <v>24</v>
      </c>
      <c r="D48" s="45"/>
      <c r="E48" s="44"/>
      <c r="F48" s="44"/>
      <c r="G48" s="44"/>
    </row>
    <row r="49" spans="1:7" ht="15">
      <c r="A49" s="44"/>
      <c r="B49" s="45" t="s">
        <v>19</v>
      </c>
      <c r="C49" s="45">
        <f>2*E22</f>
        <v>0</v>
      </c>
      <c r="D49" s="45"/>
      <c r="E49" s="44"/>
      <c r="F49" s="44"/>
      <c r="G49" s="44"/>
    </row>
    <row r="50" spans="1:7" ht="15">
      <c r="A50" s="44"/>
      <c r="B50" s="45" t="s">
        <v>18</v>
      </c>
      <c r="C50" s="45">
        <f>E22*1</f>
        <v>0</v>
      </c>
      <c r="D50" s="45"/>
      <c r="E50" s="44"/>
      <c r="F50" s="44"/>
      <c r="G50" s="44"/>
    </row>
    <row r="51" spans="1:7" ht="15">
      <c r="A51" s="44"/>
      <c r="B51" s="45" t="s">
        <v>51</v>
      </c>
      <c r="C51" s="45">
        <f>E25*1</f>
        <v>0</v>
      </c>
      <c r="D51" s="45"/>
      <c r="E51" s="44"/>
      <c r="F51" s="44"/>
      <c r="G51" s="44"/>
    </row>
    <row r="52" spans="1:7" ht="15">
      <c r="A52" s="46"/>
      <c r="B52" s="47" t="s">
        <v>36</v>
      </c>
      <c r="C52" s="47">
        <f>SUM(C47:C51)</f>
        <v>36</v>
      </c>
      <c r="D52" s="47">
        <f>C47+C48+C51</f>
        <v>36</v>
      </c>
      <c r="E52" s="46"/>
      <c r="F52" s="46"/>
      <c r="G52" s="46"/>
    </row>
    <row r="53" spans="1:7" ht="15.75">
      <c r="A53" s="51" t="s">
        <v>61</v>
      </c>
      <c r="B53" s="52"/>
      <c r="C53" s="52"/>
      <c r="D53" s="52"/>
      <c r="E53" s="53"/>
      <c r="F53" s="53"/>
      <c r="G53" s="50"/>
    </row>
    <row r="54" spans="1:7" ht="15">
      <c r="A54" s="77" t="s">
        <v>31</v>
      </c>
      <c r="B54" s="77"/>
      <c r="C54" s="44"/>
      <c r="D54" s="44"/>
      <c r="E54" s="44"/>
      <c r="F54" s="44"/>
      <c r="G54" s="44"/>
    </row>
    <row r="55" spans="1:7" ht="15">
      <c r="A55" s="19" t="s">
        <v>32</v>
      </c>
      <c r="B55" s="19" t="s">
        <v>37</v>
      </c>
      <c r="C55" s="44"/>
      <c r="D55" s="44"/>
      <c r="E55" s="44"/>
      <c r="F55" s="44"/>
      <c r="G55" s="44"/>
    </row>
    <row r="56" spans="1:7" ht="15">
      <c r="A56" s="19" t="s">
        <v>33</v>
      </c>
      <c r="B56" s="19" t="s">
        <v>40</v>
      </c>
      <c r="C56" s="44"/>
      <c r="D56" s="44"/>
      <c r="E56" s="44"/>
      <c r="F56" s="44"/>
      <c r="G56" s="44"/>
    </row>
    <row r="57" spans="1:7" ht="15">
      <c r="A57" s="19" t="s">
        <v>34</v>
      </c>
      <c r="B57" s="19" t="s">
        <v>38</v>
      </c>
      <c r="C57" s="44"/>
      <c r="D57" s="44"/>
      <c r="E57" s="44"/>
      <c r="F57" s="44"/>
      <c r="G57" s="44"/>
    </row>
    <row r="58" spans="1:7" ht="15">
      <c r="A58" s="19" t="s">
        <v>42</v>
      </c>
      <c r="B58" s="19" t="s">
        <v>43</v>
      </c>
      <c r="C58" s="44"/>
      <c r="D58" s="44"/>
      <c r="E58" s="44"/>
      <c r="F58" s="44"/>
      <c r="G58" s="44"/>
    </row>
    <row r="59" spans="1:7" ht="15">
      <c r="A59" s="68" t="s">
        <v>35</v>
      </c>
      <c r="B59" s="68"/>
      <c r="C59" s="68"/>
      <c r="D59" s="68"/>
      <c r="E59" s="68"/>
      <c r="F59" s="68"/>
      <c r="G59" s="68"/>
    </row>
    <row r="60" spans="1:7" ht="15">
      <c r="A60" s="48"/>
      <c r="B60" s="48"/>
      <c r="C60" s="48"/>
      <c r="D60" s="48"/>
      <c r="E60" s="48"/>
      <c r="F60" s="48"/>
      <c r="G60" s="48"/>
    </row>
    <row r="61" spans="1:7" ht="15">
      <c r="A61" s="48"/>
      <c r="B61" s="48"/>
      <c r="C61" s="48"/>
      <c r="D61" s="48"/>
      <c r="E61" s="48"/>
      <c r="F61" s="48"/>
      <c r="G61" s="48"/>
    </row>
    <row r="62" spans="1:7" ht="15">
      <c r="A62" s="48"/>
      <c r="B62" s="48"/>
      <c r="C62" s="48"/>
      <c r="D62" s="48"/>
      <c r="E62" s="48"/>
      <c r="F62" s="48"/>
      <c r="G62" s="48"/>
    </row>
    <row r="63" spans="1:7" ht="15">
      <c r="A63" s="48"/>
      <c r="B63" s="48"/>
      <c r="C63" s="48"/>
      <c r="D63" s="48"/>
      <c r="E63" s="48"/>
      <c r="F63" s="48"/>
      <c r="G63" s="48"/>
    </row>
  </sheetData>
  <mergeCells count="30">
    <mergeCell ref="C29:D29"/>
    <mergeCell ref="A2:B2"/>
    <mergeCell ref="C2:G5"/>
    <mergeCell ref="A5:B5"/>
    <mergeCell ref="E10:G10"/>
    <mergeCell ref="E11:G11"/>
    <mergeCell ref="E12:G12"/>
    <mergeCell ref="A7:G7"/>
    <mergeCell ref="C17:D17"/>
    <mergeCell ref="C18:D18"/>
    <mergeCell ref="C23:D23"/>
    <mergeCell ref="C26:D26"/>
    <mergeCell ref="C25:D25"/>
    <mergeCell ref="C24:D24"/>
    <mergeCell ref="A1:G1"/>
    <mergeCell ref="A59:G59"/>
    <mergeCell ref="B44:E44"/>
    <mergeCell ref="C31:D31"/>
    <mergeCell ref="C27:D27"/>
    <mergeCell ref="A8:G8"/>
    <mergeCell ref="A6:G6"/>
    <mergeCell ref="A54:B54"/>
    <mergeCell ref="C28:D28"/>
    <mergeCell ref="E15:G15"/>
    <mergeCell ref="A46:G46"/>
    <mergeCell ref="A41:C43"/>
    <mergeCell ref="C19:D19"/>
    <mergeCell ref="C21:D21"/>
    <mergeCell ref="C20:D20"/>
    <mergeCell ref="C30:D30"/>
  </mergeCells>
  <phoneticPr fontId="0" type="noConversion"/>
  <printOptions horizontalCentered="1"/>
  <pageMargins left="0.31496062992125984" right="0.27559055118110237" top="0.51181102362204722" bottom="0.47244094488188981" header="0.51181102362204722" footer="0.51181102362204722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010</vt:lpstr>
      <vt:lpstr>'010'!Afdrukbereik</vt:lpstr>
    </vt:vector>
  </TitlesOfParts>
  <Company>GHG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Huang</dc:creator>
  <cp:lastModifiedBy>Duco || D&amp;R Electronica</cp:lastModifiedBy>
  <cp:lastPrinted>2016-08-16T14:54:55Z</cp:lastPrinted>
  <dcterms:created xsi:type="dcterms:W3CDTF">2000-10-09T07:53:08Z</dcterms:created>
  <dcterms:modified xsi:type="dcterms:W3CDTF">2026-01-05T16:29:49Z</dcterms:modified>
</cp:coreProperties>
</file>